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S:\Finance\Budget\Miscellaneous\2024-25\"/>
    </mc:Choice>
  </mc:AlternateContent>
  <xr:revisionPtr revIDLastSave="0" documentId="8_{C2FCA81D-0C02-4131-BE31-0EEB94BD979E}" xr6:coauthVersionLast="46" xr6:coauthVersionMax="46"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 i="1" l="1"/>
  <c r="O25" i="1"/>
  <c r="N25" i="1"/>
  <c r="M25" i="1"/>
  <c r="L25" i="1"/>
  <c r="K25" i="1"/>
  <c r="J25" i="1"/>
  <c r="I25" i="1"/>
  <c r="H25" i="1"/>
  <c r="G25" i="1"/>
  <c r="Q24" i="1"/>
  <c r="P24" i="1"/>
  <c r="O24" i="1"/>
  <c r="N24" i="1"/>
  <c r="M24" i="1"/>
  <c r="L24" i="1"/>
  <c r="K24" i="1"/>
  <c r="J24" i="1"/>
  <c r="I24" i="1"/>
  <c r="H24" i="1"/>
  <c r="G24" i="1"/>
  <c r="P23" i="1"/>
  <c r="O23" i="1"/>
  <c r="N23" i="1"/>
  <c r="M23" i="1"/>
  <c r="L23" i="1"/>
  <c r="K23" i="1"/>
  <c r="J23" i="1"/>
  <c r="I23" i="1"/>
  <c r="H23" i="1"/>
  <c r="G23" i="1"/>
  <c r="Q23" i="1" s="1"/>
  <c r="P22" i="1"/>
  <c r="O22" i="1"/>
  <c r="N22" i="1"/>
  <c r="M22" i="1"/>
  <c r="L22" i="1"/>
  <c r="K22" i="1"/>
  <c r="J22" i="1"/>
  <c r="I22" i="1"/>
  <c r="H22" i="1"/>
  <c r="G22" i="1"/>
  <c r="Q22" i="1" s="1"/>
  <c r="P21" i="1"/>
  <c r="O21" i="1"/>
  <c r="N21" i="1"/>
  <c r="M21" i="1"/>
  <c r="L21" i="1"/>
  <c r="K21" i="1"/>
  <c r="J21" i="1"/>
  <c r="I21" i="1"/>
  <c r="H21" i="1"/>
  <c r="G21" i="1"/>
  <c r="Q21" i="1" s="1"/>
  <c r="Q20" i="1"/>
  <c r="P20" i="1"/>
  <c r="O20" i="1"/>
  <c r="N20" i="1"/>
  <c r="M20" i="1"/>
  <c r="L20" i="1"/>
  <c r="K20" i="1"/>
  <c r="J20" i="1"/>
  <c r="I20" i="1"/>
  <c r="H20" i="1"/>
  <c r="G20" i="1"/>
  <c r="P19" i="1"/>
  <c r="O19" i="1"/>
  <c r="N19" i="1"/>
  <c r="M19" i="1"/>
  <c r="L19" i="1"/>
  <c r="K19" i="1"/>
  <c r="J19" i="1"/>
  <c r="I19" i="1"/>
  <c r="H19" i="1"/>
  <c r="G19" i="1"/>
  <c r="Q19" i="1" s="1"/>
  <c r="P18" i="1"/>
  <c r="O18" i="1"/>
  <c r="N18" i="1"/>
  <c r="M18" i="1"/>
  <c r="L18" i="1"/>
  <c r="K18" i="1"/>
  <c r="J18" i="1"/>
  <c r="I18" i="1"/>
  <c r="H18" i="1"/>
  <c r="G18" i="1"/>
  <c r="Q18" i="1" s="1"/>
  <c r="P17" i="1"/>
  <c r="O17" i="1"/>
  <c r="N17" i="1"/>
  <c r="M17" i="1"/>
  <c r="L17" i="1"/>
  <c r="K17" i="1"/>
  <c r="J17" i="1"/>
  <c r="I17" i="1"/>
  <c r="H17" i="1"/>
  <c r="G17" i="1"/>
  <c r="Q16" i="1"/>
  <c r="P16" i="1"/>
  <c r="O16" i="1"/>
  <c r="N16" i="1"/>
  <c r="M16" i="1"/>
  <c r="L16" i="1"/>
  <c r="K16" i="1"/>
  <c r="J16" i="1"/>
  <c r="I16" i="1"/>
  <c r="H16" i="1"/>
  <c r="G16" i="1"/>
  <c r="P15" i="1"/>
  <c r="O15" i="1"/>
  <c r="N15" i="1"/>
  <c r="M15" i="1"/>
  <c r="L15" i="1"/>
  <c r="K15" i="1"/>
  <c r="J15" i="1"/>
  <c r="I15" i="1"/>
  <c r="H15" i="1"/>
  <c r="G15" i="1"/>
  <c r="Q15" i="1" s="1"/>
  <c r="P14" i="1"/>
  <c r="O14" i="1"/>
  <c r="N14" i="1"/>
  <c r="M14" i="1"/>
  <c r="L14" i="1"/>
  <c r="K14" i="1"/>
  <c r="J14" i="1"/>
  <c r="I14" i="1"/>
  <c r="H14" i="1"/>
  <c r="G14" i="1"/>
  <c r="Q14" i="1" s="1"/>
  <c r="P13" i="1"/>
  <c r="O13" i="1"/>
  <c r="N13" i="1"/>
  <c r="M13" i="1"/>
  <c r="L13" i="1"/>
  <c r="K13" i="1"/>
  <c r="J13" i="1"/>
  <c r="I13" i="1"/>
  <c r="H13" i="1"/>
  <c r="G13" i="1"/>
  <c r="Q13" i="1" s="1"/>
  <c r="P12" i="1"/>
  <c r="O12" i="1"/>
  <c r="N12" i="1"/>
  <c r="M12" i="1"/>
  <c r="L12" i="1"/>
  <c r="K12" i="1"/>
  <c r="J12" i="1"/>
  <c r="I12" i="1"/>
  <c r="H12" i="1"/>
  <c r="G12" i="1"/>
  <c r="P11" i="1"/>
  <c r="P10" i="1"/>
  <c r="O11" i="1"/>
  <c r="N11" i="1"/>
  <c r="M11" i="1"/>
  <c r="L11" i="1"/>
  <c r="K11" i="1"/>
  <c r="J11" i="1"/>
  <c r="I11" i="1"/>
  <c r="H11" i="1"/>
  <c r="G11" i="1"/>
  <c r="Q17" i="1" l="1"/>
  <c r="Q25" i="1"/>
  <c r="Q12" i="1"/>
  <c r="Q11" i="1"/>
  <c r="O10" i="1" l="1"/>
  <c r="N10" i="1"/>
  <c r="M10" i="1"/>
  <c r="L10" i="1"/>
  <c r="I10" i="1"/>
  <c r="H10" i="1"/>
  <c r="G10" i="1"/>
  <c r="K10" i="1" l="1"/>
  <c r="J10" i="1" l="1"/>
  <c r="Q10" i="1" l="1"/>
</calcChain>
</file>

<file path=xl/sharedStrings.xml><?xml version="1.0" encoding="utf-8"?>
<sst xmlns="http://schemas.openxmlformats.org/spreadsheetml/2006/main" count="36" uniqueCount="34">
  <si>
    <t>DEPT # CHARGED</t>
  </si>
  <si>
    <t>POSITION/NAME</t>
  </si>
  <si>
    <t>EMPLOYEE GROUP</t>
  </si>
  <si>
    <t>CANADA PENSION</t>
  </si>
  <si>
    <t>EMPLOYMENT INSURANCE</t>
  </si>
  <si>
    <t>WSIB PREMIUMS</t>
  </si>
  <si>
    <t>EMPLOYER HEALTH TAX</t>
  </si>
  <si>
    <t>LIFE INSURANCE PREMIUMS</t>
  </si>
  <si>
    <t>LONG TERM DISABILITY PREMIUMS</t>
  </si>
  <si>
    <t>PENSION CONTRIBNS</t>
  </si>
  <si>
    <t>HEALTH &amp; DENTAL CARE PREMIUMS</t>
  </si>
  <si>
    <t>NOTES ON INFORMATION TO BE INPUT:</t>
  </si>
  <si>
    <t>user's convenience; benefits will properly calculate if it is left blank.</t>
  </si>
  <si>
    <t>The name of the position or the incumbent in an existing position.  This column is provided for the user's convenience; benefits will properly calculate if it is left blank.</t>
  </si>
  <si>
    <t>TOTAL BENEFITS COST RE EMPLOYEE IN THIS DEPARTMENT</t>
  </si>
  <si>
    <t>Options are OPSEU, EXEMPT, TUFA and ACNUG.  ACNUG is used for employees who would normally be members of TUFA, but are excluded from the bargaining unit because they hold administrative appointments such as Deans.  Information must be provided in this column or</t>
  </si>
  <si>
    <t>benefits will not properly calculate.</t>
  </si>
  <si>
    <t>CALCULATED BENEFITS COST IN THIS DEPARTMENT FOR THIS EMPLOYEE</t>
  </si>
  <si>
    <r>
      <t xml:space="preserve">INFORMATION RE POSITION TO BE INPUT -- </t>
    </r>
    <r>
      <rPr>
        <b/>
        <sz val="10"/>
        <rFont val="MS Sans Serif"/>
      </rPr>
      <t>see notes starting at Row 30</t>
    </r>
  </si>
  <si>
    <t>this department as $30,000 on one row of the template and $30,000 on another row.  Information must be provided in this column or benefits will not properly calculate.</t>
  </si>
  <si>
    <t xml:space="preserve">Represents 100% of the employee's annual salary.  In the above example, you would input $60,000 in this column for both rows. The amount in this column cannot be less than the amount in the previous column.  Information must be provided in this column or benefits will not properly </t>
  </si>
  <si>
    <t>EMPLOYEE GROUP (SELECT FROM DROP-DOWN LIST)</t>
  </si>
  <si>
    <t>Employees with appointments of less than 17.5 hours per week do not qualify for health, dental and semi-private coverage.</t>
  </si>
  <si>
    <t>TUITION WAIVER PROVISION</t>
  </si>
  <si>
    <t>FLEXIBLE BENEFITS</t>
  </si>
  <si>
    <t xml:space="preserve">2024-25 BENEFITS ESTIMATE FOR REGULAR AND RECURRING EMPLOYEES </t>
  </si>
  <si>
    <t xml:space="preserve">100% OF 2024-25 ANNUAL SALARY OF EMPLOYEE </t>
  </si>
  <si>
    <t>2024-25 ANNUAL SALARY FOR EMPLOYEE  IN THIS DEPARTMENT</t>
  </si>
  <si>
    <t>2024-25 ANNUAL SALARY FOR EMPLOYEE IN THIS DEPARTMENT</t>
  </si>
  <si>
    <t>100% of 2024-25 ANNUAL SALARY OF EMPLOYEE</t>
  </si>
  <si>
    <t>Note:  Template assumes employee has family extended health, dental and semi-private benefit coverage.  For employees with single coverage, the estimated premium rates are:  Exempt group $2,919, OPSEU $2,615, TUFA $2,895, ACNUG $2,820</t>
  </si>
  <si>
    <t>calculate.  For employees whose salary is only allocated to one department, the amount is the same as the "2024-25 Annual Salary For Employee in this Department".</t>
  </si>
  <si>
    <t xml:space="preserve">Represents the annual salary of the employee to be allocated to the department you wish to calculate benefits for.  For example, for an employee making $60,000 annually whose salary is allocated 50% to one department and 50% to another department, you would input the annual salary in </t>
  </si>
  <si>
    <t xml:space="preserve">Represents the department in the general ledger to which the employee's salary and benefits will be allocated.  The department number is a five digit number being digits 3 through 7 of the 12 digit numbers appearing in the monthly account statements.  This column is provided for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</si>
</sst>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0"/>
      <name val="Arial"/>
    </font>
    <font>
      <sz val="8"/>
      <name val="Arial"/>
      <family val="2"/>
    </font>
    <font>
      <b/>
      <sz val="12"/>
      <name val="MS Sans Serif"/>
      <family val="2"/>
    </font>
    <font>
      <b/>
      <sz val="10"/>
      <name val="MS Sans Serif"/>
      <family val="2"/>
    </font>
    <font>
      <sz val="10"/>
      <name val="Arial"/>
      <family val="2"/>
    </font>
    <font>
      <b/>
      <sz val="10"/>
      <name val="Arial"/>
      <family val="2"/>
    </font>
    <font>
      <b/>
      <sz val="10"/>
      <name val="MS Sans Serif"/>
    </font>
    <font>
      <sz val="10"/>
      <name val="Arial"/>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24">
    <xf numFmtId="0" fontId="0" fillId="0" borderId="0" xfId="0"/>
    <xf numFmtId="0" fontId="0" fillId="0" borderId="0" xfId="0" applyProtection="1"/>
    <xf numFmtId="0" fontId="3" fillId="0" borderId="0" xfId="0" applyFont="1" applyAlignment="1" applyProtection="1">
      <alignment horizontal="right" wrapText="1"/>
    </xf>
    <xf numFmtId="0" fontId="3" fillId="0" borderId="0" xfId="0" applyFont="1" applyAlignment="1" applyProtection="1">
      <alignment horizontal="center" wrapText="1"/>
    </xf>
    <xf numFmtId="0" fontId="3" fillId="0" borderId="0" xfId="0" applyFont="1" applyProtection="1"/>
    <xf numFmtId="0" fontId="4" fillId="0" borderId="0" xfId="0" applyFont="1" applyProtection="1"/>
    <xf numFmtId="37" fontId="0" fillId="0" borderId="0" xfId="0" applyNumberFormat="1" applyProtection="1"/>
    <xf numFmtId="0" fontId="4" fillId="2" borderId="0" xfId="0" applyFont="1" applyFill="1" applyProtection="1">
      <protection locked="0"/>
    </xf>
    <xf numFmtId="0" fontId="5" fillId="0" borderId="0" xfId="0" applyFont="1" applyProtection="1"/>
    <xf numFmtId="0" fontId="4" fillId="2" borderId="0" xfId="0" applyFont="1" applyFill="1" applyAlignment="1" applyProtection="1">
      <alignment horizontal="center"/>
      <protection locked="0"/>
    </xf>
    <xf numFmtId="0" fontId="4" fillId="2" borderId="0" xfId="0" quotePrefix="1" applyFont="1" applyFill="1" applyProtection="1">
      <protection locked="0"/>
    </xf>
    <xf numFmtId="0" fontId="3" fillId="0" borderId="0" xfId="0" applyFont="1" applyFill="1" applyProtection="1"/>
    <xf numFmtId="0" fontId="0" fillId="0" borderId="0" xfId="0" applyFill="1" applyProtection="1"/>
    <xf numFmtId="164" fontId="0" fillId="0" borderId="0" xfId="1" applyNumberFormat="1" applyFont="1" applyProtection="1"/>
    <xf numFmtId="164" fontId="0" fillId="0" borderId="0" xfId="0" applyNumberFormat="1" applyProtection="1"/>
    <xf numFmtId="0" fontId="3" fillId="0" borderId="0" xfId="0" applyFont="1" applyFill="1" applyAlignment="1" applyProtection="1">
      <alignment horizontal="right" wrapText="1"/>
    </xf>
    <xf numFmtId="0" fontId="2" fillId="0" borderId="0" xfId="0" applyFont="1" applyAlignment="1" applyProtection="1">
      <alignment horizontal="center"/>
    </xf>
    <xf numFmtId="37" fontId="4" fillId="2" borderId="0" xfId="1" applyNumberFormat="1" applyFont="1" applyFill="1" applyProtection="1">
      <protection locked="0"/>
    </xf>
    <xf numFmtId="37" fontId="4" fillId="2" borderId="0" xfId="0" applyNumberFormat="1" applyFont="1" applyFill="1" applyProtection="1">
      <protection locked="0"/>
    </xf>
    <xf numFmtId="0" fontId="2" fillId="0" borderId="0" xfId="0" applyFont="1" applyFill="1" applyAlignment="1" applyProtection="1">
      <alignment horizontal="center"/>
    </xf>
    <xf numFmtId="0" fontId="2" fillId="0" borderId="0" xfId="0" applyFont="1" applyAlignment="1" applyProtection="1">
      <alignment horizontal="center"/>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3" xfId="0" applyFont="1" applyBorder="1" applyAlignment="1" applyProtection="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3"/>
  <sheetViews>
    <sheetView tabSelected="1" zoomScaleNormal="100" workbookViewId="0">
      <selection sqref="A1:Q1"/>
    </sheetView>
  </sheetViews>
  <sheetFormatPr defaultColWidth="9.140625" defaultRowHeight="12.75" x14ac:dyDescent="0.2"/>
  <cols>
    <col min="1" max="1" width="12" style="1" customWidth="1"/>
    <col min="2" max="2" width="38.85546875" style="1" customWidth="1"/>
    <col min="3" max="3" width="13.28515625" style="1" customWidth="1"/>
    <col min="4" max="4" width="16.7109375" style="1" customWidth="1"/>
    <col min="5" max="5" width="14.28515625" style="1" customWidth="1"/>
    <col min="6" max="6" width="4.42578125" style="1" customWidth="1"/>
    <col min="7" max="7" width="11.7109375" style="1" customWidth="1"/>
    <col min="8" max="8" width="16.28515625" style="1" customWidth="1"/>
    <col min="9" max="9" width="13.42578125" style="1" customWidth="1"/>
    <col min="10" max="10" width="13.140625" style="1" customWidth="1"/>
    <col min="11" max="12" width="13" style="1" customWidth="1"/>
    <col min="13" max="13" width="14.42578125" style="1" customWidth="1"/>
    <col min="14" max="14" width="14.140625" style="1" customWidth="1"/>
    <col min="15" max="15" width="14.85546875" style="1" customWidth="1"/>
    <col min="16" max="16" width="12.28515625" style="1" customWidth="1"/>
    <col min="17" max="17" width="16" style="1" customWidth="1"/>
    <col min="18" max="18" width="9.140625" style="1"/>
    <col min="19" max="19" width="10.28515625" style="1" bestFit="1" customWidth="1"/>
    <col min="20" max="16384" width="9.140625" style="1"/>
  </cols>
  <sheetData>
    <row r="1" spans="1:21" ht="15.75" x14ac:dyDescent="0.25">
      <c r="A1" s="19" t="s">
        <v>25</v>
      </c>
      <c r="B1" s="19"/>
      <c r="C1" s="19"/>
      <c r="D1" s="19"/>
      <c r="E1" s="19"/>
      <c r="F1" s="19"/>
      <c r="G1" s="19"/>
      <c r="H1" s="19"/>
      <c r="I1" s="19"/>
      <c r="J1" s="19"/>
      <c r="K1" s="19"/>
      <c r="L1" s="19"/>
      <c r="M1" s="19"/>
      <c r="N1" s="19"/>
      <c r="O1" s="19"/>
      <c r="P1" s="19"/>
      <c r="Q1" s="19"/>
    </row>
    <row r="2" spans="1:21" ht="15.75" x14ac:dyDescent="0.25">
      <c r="A2" s="20"/>
      <c r="B2" s="20"/>
      <c r="C2" s="20"/>
      <c r="D2" s="20"/>
      <c r="E2" s="20"/>
      <c r="F2" s="20"/>
      <c r="G2" s="20"/>
      <c r="H2" s="20"/>
      <c r="I2" s="20"/>
      <c r="J2" s="20"/>
      <c r="K2" s="20"/>
      <c r="L2" s="20"/>
      <c r="M2" s="20"/>
      <c r="N2" s="20"/>
      <c r="O2" s="20"/>
      <c r="P2" s="20"/>
      <c r="Q2" s="20"/>
    </row>
    <row r="3" spans="1:21" ht="15.75" x14ac:dyDescent="0.25">
      <c r="A3" s="16"/>
      <c r="B3" s="16"/>
      <c r="C3" s="16"/>
      <c r="D3" s="16"/>
      <c r="E3" s="16"/>
      <c r="F3" s="16"/>
      <c r="G3" s="16"/>
      <c r="H3" s="16"/>
      <c r="I3" s="16"/>
      <c r="J3" s="16"/>
      <c r="K3" s="16"/>
      <c r="L3" s="16"/>
      <c r="M3" s="16"/>
      <c r="N3" s="16"/>
      <c r="O3" s="16"/>
      <c r="P3" s="16"/>
      <c r="Q3" s="16"/>
    </row>
    <row r="4" spans="1:21" ht="15.75" x14ac:dyDescent="0.25">
      <c r="A4" s="16"/>
      <c r="B4" s="16"/>
      <c r="C4" s="16"/>
      <c r="D4" s="16"/>
      <c r="E4" s="16"/>
      <c r="F4" s="16"/>
      <c r="G4" s="16"/>
      <c r="H4" s="16"/>
      <c r="I4" s="16"/>
      <c r="J4" s="16"/>
      <c r="K4" s="16"/>
      <c r="L4" s="16"/>
      <c r="M4" s="16"/>
      <c r="N4" s="16"/>
      <c r="O4" s="16"/>
      <c r="P4" s="16"/>
      <c r="Q4" s="16"/>
    </row>
    <row r="5" spans="1:21" ht="15.75" x14ac:dyDescent="0.25">
      <c r="A5" s="16"/>
      <c r="B5" s="16"/>
      <c r="C5" s="16"/>
      <c r="D5" s="16"/>
      <c r="E5" s="16"/>
      <c r="F5" s="16"/>
      <c r="G5" s="16"/>
      <c r="H5" s="16"/>
      <c r="I5" s="16"/>
      <c r="J5" s="16"/>
      <c r="K5" s="16"/>
      <c r="L5" s="16"/>
      <c r="M5" s="16"/>
      <c r="N5" s="16"/>
      <c r="O5" s="16"/>
      <c r="P5" s="16"/>
      <c r="Q5" s="16"/>
    </row>
    <row r="6" spans="1:21" ht="15.75" x14ac:dyDescent="0.25">
      <c r="A6" s="21" t="s">
        <v>18</v>
      </c>
      <c r="B6" s="22"/>
      <c r="C6" s="22"/>
      <c r="D6" s="22"/>
      <c r="E6" s="23"/>
      <c r="F6" s="16"/>
      <c r="G6" s="21" t="s">
        <v>17</v>
      </c>
      <c r="H6" s="22"/>
      <c r="I6" s="22"/>
      <c r="J6" s="22"/>
      <c r="K6" s="22"/>
      <c r="L6" s="22"/>
      <c r="M6" s="22"/>
      <c r="N6" s="22"/>
      <c r="O6" s="22"/>
      <c r="P6" s="22"/>
      <c r="Q6" s="23"/>
    </row>
    <row r="8" spans="1:21" ht="89.25" x14ac:dyDescent="0.2">
      <c r="A8" s="2" t="s">
        <v>0</v>
      </c>
      <c r="B8" s="3" t="s">
        <v>1</v>
      </c>
      <c r="C8" s="3" t="s">
        <v>21</v>
      </c>
      <c r="D8" s="15" t="s">
        <v>27</v>
      </c>
      <c r="E8" s="15" t="s">
        <v>26</v>
      </c>
      <c r="F8" s="2"/>
      <c r="G8" s="2" t="s">
        <v>3</v>
      </c>
      <c r="H8" s="2" t="s">
        <v>4</v>
      </c>
      <c r="I8" s="2" t="s">
        <v>5</v>
      </c>
      <c r="J8" s="2" t="s">
        <v>6</v>
      </c>
      <c r="K8" s="2" t="s">
        <v>23</v>
      </c>
      <c r="L8" s="2" t="s">
        <v>24</v>
      </c>
      <c r="M8" s="2" t="s">
        <v>7</v>
      </c>
      <c r="N8" s="2" t="s">
        <v>8</v>
      </c>
      <c r="O8" s="2" t="s">
        <v>9</v>
      </c>
      <c r="P8" s="2" t="s">
        <v>10</v>
      </c>
      <c r="Q8" s="2" t="s">
        <v>14</v>
      </c>
    </row>
    <row r="10" spans="1:21" x14ac:dyDescent="0.2">
      <c r="A10" s="9"/>
      <c r="B10" s="7"/>
      <c r="C10" s="7"/>
      <c r="D10" s="17"/>
      <c r="E10" s="17"/>
      <c r="F10" s="6"/>
      <c r="G10" s="6" t="e">
        <f>ROUND(IF(E10&gt;73200,4056*D10/E10,IF(E10&lt;68501,(E10-3500)*0.0595*D10/E10,(3867.5+(0.04*(E10-68500)))*D10/E10)),0)</f>
        <v>#DIV/0!</v>
      </c>
      <c r="H10" s="6">
        <f>ROUND(IF(E10&gt;64300,1220*D10/E10,D10*(0.0166*1.163)),0)</f>
        <v>0</v>
      </c>
      <c r="I10" s="6">
        <f>ROUND(D10*0.0038,0)</f>
        <v>0</v>
      </c>
      <c r="J10" s="6">
        <f t="shared" ref="J10" si="0">ROUND(D10*0.0195,0)</f>
        <v>0</v>
      </c>
      <c r="K10" s="6">
        <f>ROUND(D10*0.01,0)</f>
        <v>0</v>
      </c>
      <c r="L10" s="6">
        <f>ROUND(IF(OR(C10="OPSEU",C10="EXEMPT"),D10/E10*400,0),0)</f>
        <v>0</v>
      </c>
      <c r="M10" s="6">
        <f>ROUND(D10*0.0035575,0)</f>
        <v>0</v>
      </c>
      <c r="N10" s="6">
        <f>ROUND(IF(OR(C10="TUFA",C10="ACNUG"),D10*0.02379,IF(C10 = "EXEMPT", D10*0.0254, IF(C10  = "OPSEU", D10*0.01756))),0)</f>
        <v>0</v>
      </c>
      <c r="O10" s="6">
        <f>ROUND(IF(OR(C10="TUFA",C10="ACNUG"),D10*0.105,D10*0.0988),0)</f>
        <v>0</v>
      </c>
      <c r="P10" s="6">
        <f>ROUND((IF(C10="TUFA",7479*D10/E10,IF(C10="EXEMPT",7593*D10/E10,IF(C10="OPSEU",7154*D10/E10,IF(C10="ACNUG",7322*D10/E10))))),0)</f>
        <v>0</v>
      </c>
      <c r="Q10" s="6" t="e">
        <f>SUM(G10:P10)</f>
        <v>#DIV/0!</v>
      </c>
    </row>
    <row r="11" spans="1:21" x14ac:dyDescent="0.2">
      <c r="A11" s="9"/>
      <c r="B11" s="7"/>
      <c r="C11" s="7"/>
      <c r="D11" s="17"/>
      <c r="E11" s="17"/>
      <c r="F11" s="6"/>
      <c r="G11" s="6" t="e">
        <f>ROUND(IF(E11&gt;73200,4056*D11/E11,IF(E11&lt;68501,(E11-3500)*0.0595*D11/E11,(3867.5+(0.04*(E11-68500)))*D11/E11)),0)</f>
        <v>#DIV/0!</v>
      </c>
      <c r="H11" s="6">
        <f>ROUND(IF(E11&gt;64300,1220*D11/E11,D11*(0.0166*1.163)),0)</f>
        <v>0</v>
      </c>
      <c r="I11" s="6">
        <f>ROUND(D11*0.0038,0)</f>
        <v>0</v>
      </c>
      <c r="J11" s="6">
        <f t="shared" ref="J11" si="1">ROUND(D11*0.0195,0)</f>
        <v>0</v>
      </c>
      <c r="K11" s="6">
        <f>ROUND(D11*0.01,0)</f>
        <v>0</v>
      </c>
      <c r="L11" s="6">
        <f>ROUND(IF(OR(C11="OPSEU",C11="EXEMPT"),D11/E11*400,0),0)</f>
        <v>0</v>
      </c>
      <c r="M11" s="6">
        <f>ROUND(D11*0.0035575,0)</f>
        <v>0</v>
      </c>
      <c r="N11" s="6">
        <f>ROUND(IF(OR(C11="TUFA",C11="ACNUG"),D11*0.02379,IF(C11 = "EXEMPT", D11*0.0254, IF(C11  = "OPSEU", D11*0.01756))),0)</f>
        <v>0</v>
      </c>
      <c r="O11" s="6">
        <f>ROUND(IF(OR(C11="TUFA",C11="ACNUG"),D11*0.105,D11*0.0988),0)</f>
        <v>0</v>
      </c>
      <c r="P11" s="6">
        <f>ROUND((IF(C11="TUFA",7479*D11/E11,IF(C11="EXEMPT",7593*D11/E11,IF(C11="OPSEU",7154*D11/E11,IF(C11="ACNUG",7322*D11/E11))))),0)</f>
        <v>0</v>
      </c>
      <c r="Q11" s="6" t="e">
        <f>SUM(G11:P11)</f>
        <v>#DIV/0!</v>
      </c>
      <c r="S11" s="13"/>
      <c r="U11" s="14"/>
    </row>
    <row r="12" spans="1:21" x14ac:dyDescent="0.2">
      <c r="A12" s="9"/>
      <c r="B12" s="7"/>
      <c r="C12" s="7"/>
      <c r="D12" s="17"/>
      <c r="E12" s="17"/>
      <c r="F12" s="6"/>
      <c r="G12" s="6" t="e">
        <f>ROUND(IF(E12&gt;73200,4056*D12/E12,IF(E12&lt;68501,(E12-3500)*0.0595*D12/E12,(3867.5+(0.04*(E12-68500)))*D12/E12)),0)</f>
        <v>#DIV/0!</v>
      </c>
      <c r="H12" s="6">
        <f>ROUND(IF(E12&gt;64300,1220*D12/E12,D12*(0.0166*1.163)),0)</f>
        <v>0</v>
      </c>
      <c r="I12" s="6">
        <f>ROUND(D12*0.0038,0)</f>
        <v>0</v>
      </c>
      <c r="J12" s="6">
        <f t="shared" ref="J12" si="2">ROUND(D12*0.0195,0)</f>
        <v>0</v>
      </c>
      <c r="K12" s="6">
        <f>ROUND(D12*0.01,0)</f>
        <v>0</v>
      </c>
      <c r="L12" s="6">
        <f>ROUND(IF(OR(C12="OPSEU",C12="EXEMPT"),D12/E12*400,0),0)</f>
        <v>0</v>
      </c>
      <c r="M12" s="6">
        <f>ROUND(D12*0.0035575,0)</f>
        <v>0</v>
      </c>
      <c r="N12" s="6">
        <f>ROUND(IF(OR(C12="TUFA",C12="ACNUG"),D12*0.02379,IF(C12 = "EXEMPT", D12*0.0254, IF(C12  = "OPSEU", D12*0.01756))),0)</f>
        <v>0</v>
      </c>
      <c r="O12" s="6">
        <f>ROUND(IF(OR(C12="TUFA",C12="ACNUG"),D12*0.105,D12*0.0988),0)</f>
        <v>0</v>
      </c>
      <c r="P12" s="6">
        <f>ROUND((IF(C12="TUFA",7479*D12/E12,IF(C12="EXEMPT",7593*D12/E12,IF(C12="OPSEU",7154*D12/E12,IF(C12="ACNUG",7322*D12/E12))))),0)</f>
        <v>0</v>
      </c>
      <c r="Q12" s="6" t="e">
        <f>SUM(G12:P12)</f>
        <v>#DIV/0!</v>
      </c>
      <c r="S12" s="13"/>
    </row>
    <row r="13" spans="1:21" x14ac:dyDescent="0.2">
      <c r="A13" s="9"/>
      <c r="B13" s="7"/>
      <c r="C13" s="7"/>
      <c r="D13" s="17"/>
      <c r="E13" s="17"/>
      <c r="F13" s="6"/>
      <c r="G13" s="6" t="e">
        <f>ROUND(IF(E13&gt;73200,4056*D13/E13,IF(E13&lt;68501,(E13-3500)*0.0595*D13/E13,(3867.5+(0.04*(E13-68500)))*D13/E13)),0)</f>
        <v>#DIV/0!</v>
      </c>
      <c r="H13" s="6">
        <f>ROUND(IF(E13&gt;64300,1220*D13/E13,D13*(0.0166*1.163)),0)</f>
        <v>0</v>
      </c>
      <c r="I13" s="6">
        <f>ROUND(D13*0.0038,0)</f>
        <v>0</v>
      </c>
      <c r="J13" s="6">
        <f t="shared" ref="J13" si="3">ROUND(D13*0.0195,0)</f>
        <v>0</v>
      </c>
      <c r="K13" s="6">
        <f>ROUND(D13*0.01,0)</f>
        <v>0</v>
      </c>
      <c r="L13" s="6">
        <f>ROUND(IF(OR(C13="OPSEU",C13="EXEMPT"),D13/E13*400,0),0)</f>
        <v>0</v>
      </c>
      <c r="M13" s="6">
        <f>ROUND(D13*0.0035575,0)</f>
        <v>0</v>
      </c>
      <c r="N13" s="6">
        <f>ROUND(IF(OR(C13="TUFA",C13="ACNUG"),D13*0.02379,IF(C13 = "EXEMPT", D13*0.0254, IF(C13  = "OPSEU", D13*0.01756))),0)</f>
        <v>0</v>
      </c>
      <c r="O13" s="6">
        <f>ROUND(IF(OR(C13="TUFA",C13="ACNUG"),D13*0.105,D13*0.0988),0)</f>
        <v>0</v>
      </c>
      <c r="P13" s="6">
        <f>ROUND((IF(C13="TUFA",7479*D13/E13,IF(C13="EXEMPT",7593*D13/E13,IF(C13="OPSEU",7154*D13/E13,IF(C13="ACNUG",7322*D13/E13))))),0)</f>
        <v>0</v>
      </c>
      <c r="Q13" s="6" t="e">
        <f>SUM(G13:P13)</f>
        <v>#DIV/0!</v>
      </c>
      <c r="S13" s="13"/>
    </row>
    <row r="14" spans="1:21" x14ac:dyDescent="0.2">
      <c r="A14" s="9"/>
      <c r="B14" s="7"/>
      <c r="C14" s="7"/>
      <c r="D14" s="17"/>
      <c r="E14" s="17"/>
      <c r="F14" s="6"/>
      <c r="G14" s="6" t="e">
        <f t="shared" ref="G14:G25" si="4">ROUND(IF(E14&gt;73200,4056*D14/E14,IF(E14&lt;68501,(E14-3500)*0.0595*D14/E14,(3867.5+(0.04*(E14-68500)))*D14/E14)),0)</f>
        <v>#DIV/0!</v>
      </c>
      <c r="H14" s="6">
        <f t="shared" ref="H14:H25" si="5">ROUND(IF(E14&gt;64300,1220*D14/E14,D14*(0.0166*1.163)),0)</f>
        <v>0</v>
      </c>
      <c r="I14" s="6">
        <f t="shared" ref="I14:I25" si="6">ROUND(D14*0.0038,0)</f>
        <v>0</v>
      </c>
      <c r="J14" s="6">
        <f t="shared" ref="J14:J25" si="7">ROUND(D14*0.0195,0)</f>
        <v>0</v>
      </c>
      <c r="K14" s="6">
        <f t="shared" ref="K14:K25" si="8">ROUND(D14*0.01,0)</f>
        <v>0</v>
      </c>
      <c r="L14" s="6">
        <f t="shared" ref="L14:L25" si="9">ROUND(IF(OR(C14="OPSEU",C14="EXEMPT"),D14/E14*400,0),0)</f>
        <v>0</v>
      </c>
      <c r="M14" s="6">
        <f t="shared" ref="M14:M25" si="10">ROUND(D14*0.0035575,0)</f>
        <v>0</v>
      </c>
      <c r="N14" s="6">
        <f t="shared" ref="N14:N25" si="11">ROUND(IF(OR(C14="TUFA",C14="ACNUG"),D14*0.02379,IF(C14 = "EXEMPT", D14*0.0254, IF(C14  = "OPSEU", D14*0.01756))),0)</f>
        <v>0</v>
      </c>
      <c r="O14" s="6">
        <f t="shared" ref="O14:O25" si="12">ROUND(IF(OR(C14="TUFA",C14="ACNUG"),D14*0.105,D14*0.0988),0)</f>
        <v>0</v>
      </c>
      <c r="P14" s="6">
        <f t="shared" ref="P14:P25" si="13">ROUND((IF(C14="TUFA",7479*D14/E14,IF(C14="EXEMPT",7593*D14/E14,IF(C14="OPSEU",7154*D14/E14,IF(C14="ACNUG",7322*D14/E14))))),0)</f>
        <v>0</v>
      </c>
      <c r="Q14" s="6" t="e">
        <f t="shared" ref="Q14:Q25" si="14">SUM(G14:P14)</f>
        <v>#DIV/0!</v>
      </c>
      <c r="S14" s="13"/>
      <c r="U14" s="14"/>
    </row>
    <row r="15" spans="1:21" x14ac:dyDescent="0.2">
      <c r="A15" s="9"/>
      <c r="B15" s="7"/>
      <c r="C15" s="7"/>
      <c r="D15" s="17"/>
      <c r="E15" s="17"/>
      <c r="F15" s="6"/>
      <c r="G15" s="6" t="e">
        <f t="shared" si="4"/>
        <v>#DIV/0!</v>
      </c>
      <c r="H15" s="6">
        <f t="shared" si="5"/>
        <v>0</v>
      </c>
      <c r="I15" s="6">
        <f t="shared" si="6"/>
        <v>0</v>
      </c>
      <c r="J15" s="6">
        <f t="shared" si="7"/>
        <v>0</v>
      </c>
      <c r="K15" s="6">
        <f t="shared" si="8"/>
        <v>0</v>
      </c>
      <c r="L15" s="6">
        <f t="shared" si="9"/>
        <v>0</v>
      </c>
      <c r="M15" s="6">
        <f t="shared" si="10"/>
        <v>0</v>
      </c>
      <c r="N15" s="6">
        <f t="shared" si="11"/>
        <v>0</v>
      </c>
      <c r="O15" s="6">
        <f t="shared" si="12"/>
        <v>0</v>
      </c>
      <c r="P15" s="6">
        <f t="shared" si="13"/>
        <v>0</v>
      </c>
      <c r="Q15" s="6" t="e">
        <f t="shared" si="14"/>
        <v>#DIV/0!</v>
      </c>
    </row>
    <row r="16" spans="1:21" x14ac:dyDescent="0.2">
      <c r="A16" s="9"/>
      <c r="B16" s="7"/>
      <c r="C16" s="7"/>
      <c r="D16" s="17"/>
      <c r="E16" s="17"/>
      <c r="F16" s="6"/>
      <c r="G16" s="6" t="e">
        <f t="shared" si="4"/>
        <v>#DIV/0!</v>
      </c>
      <c r="H16" s="6">
        <f t="shared" si="5"/>
        <v>0</v>
      </c>
      <c r="I16" s="6">
        <f t="shared" si="6"/>
        <v>0</v>
      </c>
      <c r="J16" s="6">
        <f t="shared" si="7"/>
        <v>0</v>
      </c>
      <c r="K16" s="6">
        <f t="shared" si="8"/>
        <v>0</v>
      </c>
      <c r="L16" s="6">
        <f t="shared" si="9"/>
        <v>0</v>
      </c>
      <c r="M16" s="6">
        <f t="shared" si="10"/>
        <v>0</v>
      </c>
      <c r="N16" s="6">
        <f t="shared" si="11"/>
        <v>0</v>
      </c>
      <c r="O16" s="6">
        <f t="shared" si="12"/>
        <v>0</v>
      </c>
      <c r="P16" s="6">
        <f t="shared" si="13"/>
        <v>0</v>
      </c>
      <c r="Q16" s="6" t="e">
        <f t="shared" si="14"/>
        <v>#DIV/0!</v>
      </c>
    </row>
    <row r="17" spans="1:17" x14ac:dyDescent="0.2">
      <c r="A17" s="9"/>
      <c r="B17" s="7"/>
      <c r="C17" s="7"/>
      <c r="D17" s="18"/>
      <c r="E17" s="18"/>
      <c r="F17" s="6"/>
      <c r="G17" s="6" t="e">
        <f t="shared" si="4"/>
        <v>#DIV/0!</v>
      </c>
      <c r="H17" s="6">
        <f t="shared" si="5"/>
        <v>0</v>
      </c>
      <c r="I17" s="6">
        <f t="shared" si="6"/>
        <v>0</v>
      </c>
      <c r="J17" s="6">
        <f t="shared" si="7"/>
        <v>0</v>
      </c>
      <c r="K17" s="6">
        <f t="shared" si="8"/>
        <v>0</v>
      </c>
      <c r="L17" s="6">
        <f t="shared" si="9"/>
        <v>0</v>
      </c>
      <c r="M17" s="6">
        <f t="shared" si="10"/>
        <v>0</v>
      </c>
      <c r="N17" s="6">
        <f t="shared" si="11"/>
        <v>0</v>
      </c>
      <c r="O17" s="6">
        <f t="shared" si="12"/>
        <v>0</v>
      </c>
      <c r="P17" s="6">
        <f t="shared" si="13"/>
        <v>0</v>
      </c>
      <c r="Q17" s="6" t="e">
        <f t="shared" si="14"/>
        <v>#DIV/0!</v>
      </c>
    </row>
    <row r="18" spans="1:17" x14ac:dyDescent="0.2">
      <c r="A18" s="9"/>
      <c r="B18" s="7"/>
      <c r="C18" s="7"/>
      <c r="D18" s="18"/>
      <c r="E18" s="18"/>
      <c r="F18" s="6"/>
      <c r="G18" s="6" t="e">
        <f t="shared" si="4"/>
        <v>#DIV/0!</v>
      </c>
      <c r="H18" s="6">
        <f t="shared" si="5"/>
        <v>0</v>
      </c>
      <c r="I18" s="6">
        <f t="shared" si="6"/>
        <v>0</v>
      </c>
      <c r="J18" s="6">
        <f t="shared" si="7"/>
        <v>0</v>
      </c>
      <c r="K18" s="6">
        <f t="shared" si="8"/>
        <v>0</v>
      </c>
      <c r="L18" s="6">
        <f t="shared" si="9"/>
        <v>0</v>
      </c>
      <c r="M18" s="6">
        <f t="shared" si="10"/>
        <v>0</v>
      </c>
      <c r="N18" s="6">
        <f t="shared" si="11"/>
        <v>0</v>
      </c>
      <c r="O18" s="6">
        <f t="shared" si="12"/>
        <v>0</v>
      </c>
      <c r="P18" s="6">
        <f t="shared" si="13"/>
        <v>0</v>
      </c>
      <c r="Q18" s="6" t="e">
        <f t="shared" si="14"/>
        <v>#DIV/0!</v>
      </c>
    </row>
    <row r="19" spans="1:17" x14ac:dyDescent="0.2">
      <c r="A19" s="9"/>
      <c r="B19" s="10"/>
      <c r="C19" s="7"/>
      <c r="D19" s="18"/>
      <c r="E19" s="18"/>
      <c r="F19" s="6"/>
      <c r="G19" s="6" t="e">
        <f t="shared" si="4"/>
        <v>#DIV/0!</v>
      </c>
      <c r="H19" s="6">
        <f t="shared" si="5"/>
        <v>0</v>
      </c>
      <c r="I19" s="6">
        <f t="shared" si="6"/>
        <v>0</v>
      </c>
      <c r="J19" s="6">
        <f t="shared" si="7"/>
        <v>0</v>
      </c>
      <c r="K19" s="6">
        <f t="shared" si="8"/>
        <v>0</v>
      </c>
      <c r="L19" s="6">
        <f t="shared" si="9"/>
        <v>0</v>
      </c>
      <c r="M19" s="6">
        <f t="shared" si="10"/>
        <v>0</v>
      </c>
      <c r="N19" s="6">
        <f t="shared" si="11"/>
        <v>0</v>
      </c>
      <c r="O19" s="6">
        <f t="shared" si="12"/>
        <v>0</v>
      </c>
      <c r="P19" s="6">
        <f t="shared" si="13"/>
        <v>0</v>
      </c>
      <c r="Q19" s="6" t="e">
        <f t="shared" si="14"/>
        <v>#DIV/0!</v>
      </c>
    </row>
    <row r="20" spans="1:17" x14ac:dyDescent="0.2">
      <c r="A20" s="9"/>
      <c r="B20" s="7"/>
      <c r="C20" s="7"/>
      <c r="D20" s="18"/>
      <c r="E20" s="18"/>
      <c r="F20" s="6"/>
      <c r="G20" s="6" t="e">
        <f t="shared" si="4"/>
        <v>#DIV/0!</v>
      </c>
      <c r="H20" s="6">
        <f t="shared" si="5"/>
        <v>0</v>
      </c>
      <c r="I20" s="6">
        <f t="shared" si="6"/>
        <v>0</v>
      </c>
      <c r="J20" s="6">
        <f t="shared" si="7"/>
        <v>0</v>
      </c>
      <c r="K20" s="6">
        <f t="shared" si="8"/>
        <v>0</v>
      </c>
      <c r="L20" s="6">
        <f t="shared" si="9"/>
        <v>0</v>
      </c>
      <c r="M20" s="6">
        <f t="shared" si="10"/>
        <v>0</v>
      </c>
      <c r="N20" s="6">
        <f t="shared" si="11"/>
        <v>0</v>
      </c>
      <c r="O20" s="6">
        <f t="shared" si="12"/>
        <v>0</v>
      </c>
      <c r="P20" s="6">
        <f t="shared" si="13"/>
        <v>0</v>
      </c>
      <c r="Q20" s="6" t="e">
        <f t="shared" si="14"/>
        <v>#DIV/0!</v>
      </c>
    </row>
    <row r="21" spans="1:17" x14ac:dyDescent="0.2">
      <c r="A21" s="9"/>
      <c r="B21" s="7"/>
      <c r="C21" s="7"/>
      <c r="D21" s="18"/>
      <c r="E21" s="18"/>
      <c r="F21" s="6"/>
      <c r="G21" s="6" t="e">
        <f t="shared" si="4"/>
        <v>#DIV/0!</v>
      </c>
      <c r="H21" s="6">
        <f t="shared" si="5"/>
        <v>0</v>
      </c>
      <c r="I21" s="6">
        <f t="shared" si="6"/>
        <v>0</v>
      </c>
      <c r="J21" s="6">
        <f t="shared" si="7"/>
        <v>0</v>
      </c>
      <c r="K21" s="6">
        <f t="shared" si="8"/>
        <v>0</v>
      </c>
      <c r="L21" s="6">
        <f t="shared" si="9"/>
        <v>0</v>
      </c>
      <c r="M21" s="6">
        <f t="shared" si="10"/>
        <v>0</v>
      </c>
      <c r="N21" s="6">
        <f t="shared" si="11"/>
        <v>0</v>
      </c>
      <c r="O21" s="6">
        <f t="shared" si="12"/>
        <v>0</v>
      </c>
      <c r="P21" s="6">
        <f t="shared" si="13"/>
        <v>0</v>
      </c>
      <c r="Q21" s="6" t="e">
        <f t="shared" si="14"/>
        <v>#DIV/0!</v>
      </c>
    </row>
    <row r="22" spans="1:17" x14ac:dyDescent="0.2">
      <c r="A22" s="9"/>
      <c r="B22" s="7"/>
      <c r="C22" s="7"/>
      <c r="D22" s="18"/>
      <c r="E22" s="18"/>
      <c r="F22" s="6"/>
      <c r="G22" s="6" t="e">
        <f t="shared" si="4"/>
        <v>#DIV/0!</v>
      </c>
      <c r="H22" s="6">
        <f t="shared" si="5"/>
        <v>0</v>
      </c>
      <c r="I22" s="6">
        <f t="shared" si="6"/>
        <v>0</v>
      </c>
      <c r="J22" s="6">
        <f t="shared" si="7"/>
        <v>0</v>
      </c>
      <c r="K22" s="6">
        <f t="shared" si="8"/>
        <v>0</v>
      </c>
      <c r="L22" s="6">
        <f t="shared" si="9"/>
        <v>0</v>
      </c>
      <c r="M22" s="6">
        <f t="shared" si="10"/>
        <v>0</v>
      </c>
      <c r="N22" s="6">
        <f t="shared" si="11"/>
        <v>0</v>
      </c>
      <c r="O22" s="6">
        <f t="shared" si="12"/>
        <v>0</v>
      </c>
      <c r="P22" s="6">
        <f t="shared" si="13"/>
        <v>0</v>
      </c>
      <c r="Q22" s="6" t="e">
        <f t="shared" si="14"/>
        <v>#DIV/0!</v>
      </c>
    </row>
    <row r="23" spans="1:17" x14ac:dyDescent="0.2">
      <c r="A23" s="7"/>
      <c r="B23" s="7"/>
      <c r="C23" s="7"/>
      <c r="D23" s="18"/>
      <c r="E23" s="18"/>
      <c r="F23" s="6"/>
      <c r="G23" s="6" t="e">
        <f t="shared" si="4"/>
        <v>#DIV/0!</v>
      </c>
      <c r="H23" s="6">
        <f t="shared" si="5"/>
        <v>0</v>
      </c>
      <c r="I23" s="6">
        <f t="shared" si="6"/>
        <v>0</v>
      </c>
      <c r="J23" s="6">
        <f t="shared" si="7"/>
        <v>0</v>
      </c>
      <c r="K23" s="6">
        <f t="shared" si="8"/>
        <v>0</v>
      </c>
      <c r="L23" s="6">
        <f t="shared" si="9"/>
        <v>0</v>
      </c>
      <c r="M23" s="6">
        <f t="shared" si="10"/>
        <v>0</v>
      </c>
      <c r="N23" s="6">
        <f t="shared" si="11"/>
        <v>0</v>
      </c>
      <c r="O23" s="6">
        <f t="shared" si="12"/>
        <v>0</v>
      </c>
      <c r="P23" s="6">
        <f t="shared" si="13"/>
        <v>0</v>
      </c>
      <c r="Q23" s="6" t="e">
        <f t="shared" si="14"/>
        <v>#DIV/0!</v>
      </c>
    </row>
    <row r="24" spans="1:17" x14ac:dyDescent="0.2">
      <c r="A24" s="7"/>
      <c r="B24" s="7"/>
      <c r="C24" s="7"/>
      <c r="D24" s="18"/>
      <c r="E24" s="18"/>
      <c r="F24" s="6"/>
      <c r="G24" s="6" t="e">
        <f t="shared" si="4"/>
        <v>#DIV/0!</v>
      </c>
      <c r="H24" s="6">
        <f t="shared" si="5"/>
        <v>0</v>
      </c>
      <c r="I24" s="6">
        <f t="shared" si="6"/>
        <v>0</v>
      </c>
      <c r="J24" s="6">
        <f t="shared" si="7"/>
        <v>0</v>
      </c>
      <c r="K24" s="6">
        <f t="shared" si="8"/>
        <v>0</v>
      </c>
      <c r="L24" s="6">
        <f t="shared" si="9"/>
        <v>0</v>
      </c>
      <c r="M24" s="6">
        <f t="shared" si="10"/>
        <v>0</v>
      </c>
      <c r="N24" s="6">
        <f t="shared" si="11"/>
        <v>0</v>
      </c>
      <c r="O24" s="6">
        <f t="shared" si="12"/>
        <v>0</v>
      </c>
      <c r="P24" s="6">
        <f t="shared" si="13"/>
        <v>0</v>
      </c>
      <c r="Q24" s="6" t="e">
        <f t="shared" si="14"/>
        <v>#DIV/0!</v>
      </c>
    </row>
    <row r="25" spans="1:17" x14ac:dyDescent="0.2">
      <c r="A25" s="7"/>
      <c r="B25" s="7"/>
      <c r="C25" s="7"/>
      <c r="D25" s="18"/>
      <c r="E25" s="18"/>
      <c r="F25" s="6"/>
      <c r="G25" s="6" t="e">
        <f t="shared" si="4"/>
        <v>#DIV/0!</v>
      </c>
      <c r="H25" s="6">
        <f t="shared" si="5"/>
        <v>0</v>
      </c>
      <c r="I25" s="6">
        <f t="shared" si="6"/>
        <v>0</v>
      </c>
      <c r="J25" s="6">
        <f t="shared" si="7"/>
        <v>0</v>
      </c>
      <c r="K25" s="6">
        <f t="shared" si="8"/>
        <v>0</v>
      </c>
      <c r="L25" s="6">
        <f t="shared" si="9"/>
        <v>0</v>
      </c>
      <c r="M25" s="6">
        <f t="shared" si="10"/>
        <v>0</v>
      </c>
      <c r="N25" s="6">
        <f t="shared" si="11"/>
        <v>0</v>
      </c>
      <c r="O25" s="6">
        <f t="shared" si="12"/>
        <v>0</v>
      </c>
      <c r="P25" s="6">
        <f t="shared" si="13"/>
        <v>0</v>
      </c>
      <c r="Q25" s="6" t="e">
        <f t="shared" si="14"/>
        <v>#DIV/0!</v>
      </c>
    </row>
    <row r="30" spans="1:17" x14ac:dyDescent="0.2">
      <c r="A30" s="4" t="s">
        <v>11</v>
      </c>
    </row>
    <row r="32" spans="1:17" x14ac:dyDescent="0.2">
      <c r="A32" s="4" t="s">
        <v>0</v>
      </c>
    </row>
    <row r="33" spans="1:2" x14ac:dyDescent="0.2">
      <c r="B33" s="5" t="s">
        <v>33</v>
      </c>
    </row>
    <row r="34" spans="1:2" x14ac:dyDescent="0.2">
      <c r="B34" s="1" t="s">
        <v>12</v>
      </c>
    </row>
    <row r="36" spans="1:2" x14ac:dyDescent="0.2">
      <c r="A36" s="4" t="s">
        <v>1</v>
      </c>
    </row>
    <row r="37" spans="1:2" x14ac:dyDescent="0.2">
      <c r="B37" s="1" t="s">
        <v>13</v>
      </c>
    </row>
    <row r="39" spans="1:2" x14ac:dyDescent="0.2">
      <c r="A39" s="4" t="s">
        <v>2</v>
      </c>
    </row>
    <row r="40" spans="1:2" x14ac:dyDescent="0.2">
      <c r="B40" s="5" t="s">
        <v>15</v>
      </c>
    </row>
    <row r="41" spans="1:2" x14ac:dyDescent="0.2">
      <c r="B41" s="5" t="s">
        <v>16</v>
      </c>
    </row>
    <row r="43" spans="1:2" x14ac:dyDescent="0.2">
      <c r="A43" s="4" t="s">
        <v>28</v>
      </c>
    </row>
    <row r="44" spans="1:2" x14ac:dyDescent="0.2">
      <c r="B44" s="5" t="s">
        <v>32</v>
      </c>
    </row>
    <row r="45" spans="1:2" x14ac:dyDescent="0.2">
      <c r="B45" s="5" t="s">
        <v>19</v>
      </c>
    </row>
    <row r="47" spans="1:2" x14ac:dyDescent="0.2">
      <c r="A47" s="11" t="s">
        <v>29</v>
      </c>
      <c r="B47" s="12"/>
    </row>
    <row r="49" spans="1:10" x14ac:dyDescent="0.2">
      <c r="B49" s="5" t="s">
        <v>20</v>
      </c>
    </row>
    <row r="50" spans="1:10" x14ac:dyDescent="0.2">
      <c r="B50" s="5" t="s">
        <v>31</v>
      </c>
      <c r="F50" s="12"/>
      <c r="G50" s="12"/>
      <c r="H50" s="12"/>
      <c r="I50" s="12"/>
      <c r="J50" s="12"/>
    </row>
    <row r="52" spans="1:10" x14ac:dyDescent="0.2">
      <c r="A52" s="8" t="s">
        <v>30</v>
      </c>
      <c r="B52" s="8"/>
      <c r="C52" s="8"/>
      <c r="D52" s="8"/>
      <c r="E52" s="8"/>
      <c r="F52" s="8"/>
      <c r="G52" s="8"/>
      <c r="H52" s="8"/>
      <c r="I52" s="8"/>
    </row>
    <row r="53" spans="1:10" x14ac:dyDescent="0.2">
      <c r="A53" s="8" t="s">
        <v>22</v>
      </c>
    </row>
  </sheetData>
  <sheetProtection algorithmName="SHA-512" hashValue="1+tal3nDk5tqo+WhF7iJpnbnecpecWbAEKGBkmfcFMykydV0M/6HZbQnl9+kIJqo0CA69kduZAnpKFNlHTx5LQ==" saltValue="L+5wW1EHRBC2fURq0+QVEA==" spinCount="100000" sheet="1" objects="1" scenarios="1"/>
  <mergeCells count="4">
    <mergeCell ref="A1:Q1"/>
    <mergeCell ref="A2:Q2"/>
    <mergeCell ref="A6:E6"/>
    <mergeCell ref="G6:Q6"/>
  </mergeCells>
  <phoneticPr fontId="1" type="noConversion"/>
  <dataValidations count="1">
    <dataValidation type="list" allowBlank="1" showInputMessage="1" showErrorMessage="1" error="This is not an allowable group.  Please enter one of OPSEU, EXEMPT, ACNUG, TUFA." sqref="C10:C25" xr:uid="{00000000-0002-0000-0000-000000000000}">
      <formula1>"OPSEU,EXEMPT,TUFA,ACNUG"</formula1>
    </dataValidation>
  </dataValidations>
  <printOptions horizontalCentered="1"/>
  <pageMargins left="0.75" right="0.75" top="1" bottom="1" header="0.5" footer="0.5"/>
  <pageSetup scale="4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Trent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TrentEmployee</dc:creator>
  <cp:lastModifiedBy>aparsons</cp:lastModifiedBy>
  <cp:lastPrinted>2017-12-20T14:37:04Z</cp:lastPrinted>
  <dcterms:created xsi:type="dcterms:W3CDTF">2010-02-02T17:00:48Z</dcterms:created>
  <dcterms:modified xsi:type="dcterms:W3CDTF">2023-11-17T17:39:22Z</dcterms:modified>
</cp:coreProperties>
</file>